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M:\מחלקת מכרזים\MEHRAZIM\"/>
    </mc:Choice>
  </mc:AlternateContent>
  <bookViews>
    <workbookView xWindow="480" yWindow="150" windowWidth="18240" windowHeight="11955" activeTab="3"/>
  </bookViews>
  <sheets>
    <sheet name="נב&quot;מ" sheetId="2" r:id="rId1"/>
    <sheet name="הגנה&quot;צ" sheetId="4" r:id="rId2"/>
    <sheet name="שו&quot;ט" sheetId="5" r:id="rId3"/>
    <sheet name="סה&quot;כ" sheetId="7" r:id="rId4"/>
  </sheets>
  <calcPr calcId="152511"/>
</workbook>
</file>

<file path=xl/calcChain.xml><?xml version="1.0" encoding="utf-8"?>
<calcChain xmlns="http://schemas.openxmlformats.org/spreadsheetml/2006/main">
  <c r="D16" i="7" l="1"/>
  <c r="D11" i="7"/>
  <c r="D10" i="7"/>
  <c r="D4" i="7"/>
  <c r="F16" i="7" l="1"/>
  <c r="F17" i="7" s="1"/>
  <c r="F19" i="7" s="1"/>
  <c r="F11" i="7"/>
  <c r="F10" i="7"/>
  <c r="F4" i="7"/>
  <c r="F16" i="5"/>
  <c r="F17" i="5" s="1"/>
  <c r="F19" i="5" s="1"/>
  <c r="F11" i="5"/>
  <c r="F10" i="5"/>
  <c r="F4" i="5"/>
  <c r="F16" i="4"/>
  <c r="F17" i="4" s="1"/>
  <c r="F19" i="4" s="1"/>
  <c r="F11" i="4"/>
  <c r="F10" i="4"/>
  <c r="F4" i="4"/>
  <c r="F5" i="4" s="1"/>
  <c r="F7" i="4" s="1"/>
  <c r="F16" i="2"/>
  <c r="F17" i="2" s="1"/>
  <c r="F19" i="2" s="1"/>
  <c r="F11" i="2"/>
  <c r="F10" i="2"/>
  <c r="F4" i="2"/>
  <c r="F12" i="4" l="1"/>
  <c r="F14" i="4" s="1"/>
  <c r="F20" i="4" s="1"/>
  <c r="F21" i="4" s="1"/>
  <c r="F12" i="5"/>
  <c r="F14" i="5" s="1"/>
  <c r="F5" i="5"/>
  <c r="F7" i="5" s="1"/>
  <c r="F12" i="2"/>
  <c r="F14" i="2" s="1"/>
  <c r="F5" i="2"/>
  <c r="F7" i="2" s="1"/>
  <c r="F12" i="7"/>
  <c r="F14" i="7" s="1"/>
  <c r="F5" i="7"/>
  <c r="F7" i="7" s="1"/>
  <c r="F20" i="5" l="1"/>
  <c r="F21" i="5" s="1"/>
  <c r="F20" i="2"/>
  <c r="F21" i="2" s="1"/>
  <c r="F20" i="7"/>
  <c r="F21" i="7" s="1"/>
</calcChain>
</file>

<file path=xl/sharedStrings.xml><?xml version="1.0" encoding="utf-8"?>
<sst xmlns="http://schemas.openxmlformats.org/spreadsheetml/2006/main" count="159" uniqueCount="37">
  <si>
    <t>ספ'</t>
  </si>
  <si>
    <t>תאור</t>
  </si>
  <si>
    <t>יחידה</t>
  </si>
  <si>
    <t>כמות</t>
  </si>
  <si>
    <t>מחיר (₪)</t>
  </si>
  <si>
    <t>עלות (₪)</t>
  </si>
  <si>
    <t>הערה</t>
  </si>
  <si>
    <t xml:space="preserve">פרק 01 - אחזקה שוטפת </t>
  </si>
  <si>
    <t>חשמלאי ראשי</t>
  </si>
  <si>
    <t>חשמלאי מוסמך</t>
  </si>
  <si>
    <t>ש"ע</t>
  </si>
  <si>
    <t>1 משרה = 200 ש"ע/חודש * 12 חודשים = 2,400 ש"ע</t>
  </si>
  <si>
    <t>סה"כ פרק 01</t>
  </si>
  <si>
    <t>אחוז הנחה פרק 01</t>
  </si>
  <si>
    <t>%</t>
  </si>
  <si>
    <t>סה"כ פרק 01, לאחר מתן ההנחה</t>
  </si>
  <si>
    <t xml:space="preserve">פרק 02 - אחזקת שבר ופרויקטים </t>
  </si>
  <si>
    <t>תת-פרק 2.1 - שעות עבודה</t>
  </si>
  <si>
    <t>סה"כ תת-פרק 2.1</t>
  </si>
  <si>
    <t>סה"כ תת-פרק 2.1, לאחר מתן ההנחה</t>
  </si>
  <si>
    <t>1</t>
  </si>
  <si>
    <t>תת-פרק 2.2 - חומרים</t>
  </si>
  <si>
    <t>2.1.1</t>
  </si>
  <si>
    <t>2.1.2</t>
  </si>
  <si>
    <t>2.2.1</t>
  </si>
  <si>
    <t>קומפלט</t>
  </si>
  <si>
    <t xml:space="preserve">סך עלות רכש </t>
  </si>
  <si>
    <t>סה"כ תת-פרק 2.2</t>
  </si>
  <si>
    <t>אחוז "רווח קבלני" תת-פרק 2.2</t>
  </si>
  <si>
    <t>סה"כ, לפני מע"מ</t>
  </si>
  <si>
    <t>סה"כ, כולל מע"מ</t>
  </si>
  <si>
    <t>אחוז הנחה תת-פרק 2.2</t>
  </si>
  <si>
    <t>סה"כ תת-פרק 2.2, לאחר קביעת % "רווח קבלני"</t>
  </si>
  <si>
    <r>
      <t xml:space="preserve">עבודות חשמל - מכרז </t>
    </r>
    <r>
      <rPr>
        <b/>
        <sz val="20"/>
        <color rgb="FFFF0000"/>
        <rFont val="Arial"/>
        <family val="2"/>
        <scheme val="minor"/>
      </rPr>
      <t>20/2018</t>
    </r>
    <r>
      <rPr>
        <b/>
        <sz val="20"/>
        <color theme="1"/>
        <rFont val="Arial"/>
        <family val="2"/>
        <scheme val="minor"/>
      </rPr>
      <t xml:space="preserve"> - כתב כמויות - נב"מ</t>
    </r>
  </si>
  <si>
    <r>
      <t xml:space="preserve">עבודות חשמל - מכרז </t>
    </r>
    <r>
      <rPr>
        <b/>
        <sz val="20"/>
        <color rgb="FFFF0000"/>
        <rFont val="Arial"/>
        <family val="2"/>
        <scheme val="minor"/>
      </rPr>
      <t>20/2018</t>
    </r>
    <r>
      <rPr>
        <b/>
        <sz val="20"/>
        <color theme="1"/>
        <rFont val="Arial"/>
        <family val="2"/>
        <scheme val="minor"/>
      </rPr>
      <t xml:space="preserve"> - כתב כמויות - הגנה"צ</t>
    </r>
  </si>
  <si>
    <r>
      <t xml:space="preserve">עבודות חשמל - מכרז </t>
    </r>
    <r>
      <rPr>
        <b/>
        <sz val="20"/>
        <color rgb="FFFF0000"/>
        <rFont val="Arial"/>
        <family val="2"/>
        <scheme val="minor"/>
      </rPr>
      <t>20/2018</t>
    </r>
    <r>
      <rPr>
        <b/>
        <sz val="20"/>
        <color theme="1"/>
        <rFont val="Arial"/>
        <family val="2"/>
        <scheme val="minor"/>
      </rPr>
      <t xml:space="preserve"> - כתב כמויות - שו"ט</t>
    </r>
  </si>
  <si>
    <r>
      <t xml:space="preserve">עבודות חשמל - מכרז </t>
    </r>
    <r>
      <rPr>
        <b/>
        <sz val="20"/>
        <color rgb="FFFF0000"/>
        <rFont val="Arial"/>
        <family val="2"/>
        <scheme val="minor"/>
      </rPr>
      <t>20/2018</t>
    </r>
    <r>
      <rPr>
        <b/>
        <sz val="20"/>
        <color theme="1"/>
        <rFont val="Arial"/>
        <family val="2"/>
        <scheme val="minor"/>
      </rPr>
      <t xml:space="preserve"> - כתב כמויות - סה"כ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</si>
</sst>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 * #,##0.00_ ;_ * \-#,##0.00_ ;_ * &quot;-&quot;??_ ;_ @_ "/>
  </numFmts>
  <fonts count="10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16"/>
      <color theme="0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2"/>
      <color rgb="FFFF0000"/>
      <name val="Arial"/>
      <family val="2"/>
      <scheme val="minor"/>
    </font>
    <font>
      <b/>
      <sz val="11"/>
      <name val="Arial"/>
      <family val="2"/>
      <scheme val="minor"/>
    </font>
    <font>
      <b/>
      <sz val="13"/>
      <name val="Arial"/>
      <family val="2"/>
      <scheme val="minor"/>
    </font>
    <font>
      <b/>
      <sz val="20"/>
      <color rgb="FFFF0000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FFFF99"/>
        <bgColor indexed="64"/>
      </patternFill>
    </fill>
  </fills>
  <borders count="24">
    <border>
      <left/>
      <right/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ck">
        <color auto="1"/>
      </right>
      <top/>
      <bottom/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2">
    <xf numFmtId="0" fontId="0" fillId="0" borderId="0" xfId="0"/>
    <xf numFmtId="0" fontId="0" fillId="0" borderId="5" xfId="0" applyBorder="1"/>
    <xf numFmtId="0" fontId="0" fillId="0" borderId="6" xfId="0" applyBorder="1"/>
    <xf numFmtId="0" fontId="2" fillId="3" borderId="13" xfId="0" applyFont="1" applyFill="1" applyBorder="1" applyAlignment="1">
      <alignment horizontal="center" vertical="center"/>
    </xf>
    <xf numFmtId="0" fontId="2" fillId="3" borderId="14" xfId="0" applyFont="1" applyFill="1" applyBorder="1" applyAlignment="1">
      <alignment horizontal="center" vertical="center"/>
    </xf>
    <xf numFmtId="0" fontId="2" fillId="3" borderId="15" xfId="0" applyFont="1" applyFill="1" applyBorder="1" applyAlignment="1">
      <alignment horizontal="center" vertical="center"/>
    </xf>
    <xf numFmtId="0" fontId="4" fillId="4" borderId="13" xfId="0" applyFont="1" applyFill="1" applyBorder="1" applyAlignment="1">
      <alignment horizontal="center"/>
    </xf>
    <xf numFmtId="0" fontId="4" fillId="4" borderId="14" xfId="0" applyFont="1" applyFill="1" applyBorder="1"/>
    <xf numFmtId="0" fontId="4" fillId="4" borderId="14" xfId="0" applyFont="1" applyFill="1" applyBorder="1" applyAlignment="1">
      <alignment horizontal="center"/>
    </xf>
    <xf numFmtId="0" fontId="4" fillId="4" borderId="15" xfId="0" applyFont="1" applyFill="1" applyBorder="1"/>
    <xf numFmtId="0" fontId="5" fillId="0" borderId="0" xfId="0" applyFont="1"/>
    <xf numFmtId="0" fontId="0" fillId="0" borderId="5" xfId="0" applyBorder="1" applyAlignment="1">
      <alignment horizontal="center"/>
    </xf>
    <xf numFmtId="0" fontId="0" fillId="0" borderId="0" xfId="0" applyAlignment="1">
      <alignment horizontal="center"/>
    </xf>
    <xf numFmtId="3" fontId="2" fillId="3" borderId="14" xfId="0" applyNumberFormat="1" applyFont="1" applyFill="1" applyBorder="1" applyAlignment="1">
      <alignment horizontal="center" vertical="center"/>
    </xf>
    <xf numFmtId="3" fontId="4" fillId="4" borderId="14" xfId="0" applyNumberFormat="1" applyFont="1" applyFill="1" applyBorder="1" applyAlignment="1">
      <alignment horizontal="center"/>
    </xf>
    <xf numFmtId="3" fontId="0" fillId="0" borderId="5" xfId="0" applyNumberFormat="1" applyBorder="1" applyAlignment="1">
      <alignment horizontal="center"/>
    </xf>
    <xf numFmtId="3" fontId="0" fillId="0" borderId="0" xfId="0" applyNumberFormat="1" applyAlignment="1">
      <alignment horizontal="center"/>
    </xf>
    <xf numFmtId="4" fontId="2" fillId="3" borderId="14" xfId="0" applyNumberFormat="1" applyFont="1" applyFill="1" applyBorder="1" applyAlignment="1">
      <alignment horizontal="center" vertical="center"/>
    </xf>
    <xf numFmtId="4" fontId="4" fillId="4" borderId="14" xfId="1" applyNumberFormat="1" applyFont="1" applyFill="1" applyBorder="1" applyAlignment="1">
      <alignment horizontal="center" vertical="center"/>
    </xf>
    <xf numFmtId="4" fontId="0" fillId="0" borderId="5" xfId="0" applyNumberFormat="1" applyBorder="1" applyAlignment="1">
      <alignment horizontal="center"/>
    </xf>
    <xf numFmtId="4" fontId="0" fillId="0" borderId="0" xfId="0" applyNumberFormat="1" applyAlignment="1">
      <alignment horizontal="center"/>
    </xf>
    <xf numFmtId="0" fontId="0" fillId="0" borderId="6" xfId="0" applyBorder="1" applyAlignment="1">
      <alignment readingOrder="2"/>
    </xf>
    <xf numFmtId="0" fontId="0" fillId="0" borderId="4" xfId="0" applyBorder="1" applyAlignment="1">
      <alignment horizontal="center"/>
    </xf>
    <xf numFmtId="4" fontId="2" fillId="0" borderId="5" xfId="0" applyNumberFormat="1" applyFont="1" applyBorder="1" applyAlignment="1">
      <alignment horizontal="center"/>
    </xf>
    <xf numFmtId="4" fontId="0" fillId="2" borderId="5" xfId="0" applyNumberFormat="1" applyFill="1" applyBorder="1" applyAlignment="1">
      <alignment horizontal="center"/>
    </xf>
    <xf numFmtId="0" fontId="2" fillId="0" borderId="5" xfId="0" applyFont="1" applyBorder="1"/>
    <xf numFmtId="3" fontId="6" fillId="0" borderId="5" xfId="0" applyNumberFormat="1" applyFont="1" applyBorder="1" applyAlignment="1">
      <alignment horizontal="center"/>
    </xf>
    <xf numFmtId="49" fontId="4" fillId="4" borderId="13" xfId="0" applyNumberFormat="1" applyFont="1" applyFill="1" applyBorder="1" applyAlignment="1">
      <alignment horizontal="center"/>
    </xf>
    <xf numFmtId="0" fontId="0" fillId="0" borderId="21" xfId="0" applyBorder="1" applyAlignment="1">
      <alignment horizontal="center"/>
    </xf>
    <xf numFmtId="0" fontId="2" fillId="0" borderId="22" xfId="0" applyFont="1" applyBorder="1"/>
    <xf numFmtId="0" fontId="0" fillId="0" borderId="22" xfId="0" applyBorder="1" applyAlignment="1">
      <alignment horizontal="center"/>
    </xf>
    <xf numFmtId="3" fontId="0" fillId="0" borderId="22" xfId="0" applyNumberFormat="1" applyBorder="1" applyAlignment="1">
      <alignment horizontal="center"/>
    </xf>
    <xf numFmtId="4" fontId="0" fillId="0" borderId="22" xfId="0" applyNumberFormat="1" applyBorder="1" applyAlignment="1">
      <alignment horizontal="center"/>
    </xf>
    <xf numFmtId="4" fontId="2" fillId="0" borderId="22" xfId="0" applyNumberFormat="1" applyFont="1" applyBorder="1" applyAlignment="1">
      <alignment horizontal="center"/>
    </xf>
    <xf numFmtId="0" fontId="0" fillId="0" borderId="23" xfId="0" applyBorder="1"/>
    <xf numFmtId="0" fontId="0" fillId="3" borderId="1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3" fontId="0" fillId="3" borderId="2" xfId="0" applyNumberFormat="1" applyFill="1" applyBorder="1" applyAlignment="1">
      <alignment horizontal="center"/>
    </xf>
    <xf numFmtId="4" fontId="0" fillId="3" borderId="2" xfId="0" applyNumberFormat="1" applyFill="1" applyBorder="1" applyAlignment="1">
      <alignment horizontal="center"/>
    </xf>
    <xf numFmtId="0" fontId="0" fillId="3" borderId="3" xfId="0" applyFill="1" applyBorder="1"/>
    <xf numFmtId="0" fontId="0" fillId="3" borderId="7" xfId="0" applyFill="1" applyBorder="1" applyAlignment="1">
      <alignment horizontal="center"/>
    </xf>
    <xf numFmtId="0" fontId="0" fillId="3" borderId="8" xfId="0" applyFill="1" applyBorder="1" applyAlignment="1">
      <alignment horizontal="center"/>
    </xf>
    <xf numFmtId="3" fontId="0" fillId="3" borderId="8" xfId="0" applyNumberFormat="1" applyFill="1" applyBorder="1" applyAlignment="1">
      <alignment horizontal="center"/>
    </xf>
    <xf numFmtId="4" fontId="0" fillId="3" borderId="8" xfId="0" applyNumberFormat="1" applyFill="1" applyBorder="1" applyAlignment="1">
      <alignment horizontal="center"/>
    </xf>
    <xf numFmtId="0" fontId="0" fillId="3" borderId="9" xfId="0" applyFill="1" applyBorder="1"/>
    <xf numFmtId="0" fontId="2" fillId="3" borderId="2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4" fontId="2" fillId="3" borderId="2" xfId="0" applyNumberFormat="1" applyFont="1" applyFill="1" applyBorder="1" applyAlignment="1">
      <alignment horizontal="center" vertical="center"/>
    </xf>
    <xf numFmtId="4" fontId="7" fillId="3" borderId="8" xfId="0" applyNumberFormat="1" applyFont="1" applyFill="1" applyBorder="1" applyAlignment="1">
      <alignment horizontal="center"/>
    </xf>
    <xf numFmtId="0" fontId="8" fillId="5" borderId="16" xfId="0" applyFont="1" applyFill="1" applyBorder="1" applyAlignment="1">
      <alignment horizontal="center" vertical="center"/>
    </xf>
    <xf numFmtId="0" fontId="8" fillId="5" borderId="17" xfId="0" applyFont="1" applyFill="1" applyBorder="1" applyAlignment="1">
      <alignment vertical="center"/>
    </xf>
    <xf numFmtId="0" fontId="8" fillId="5" borderId="17" xfId="0" applyFont="1" applyFill="1" applyBorder="1" applyAlignment="1">
      <alignment horizontal="center" vertical="center"/>
    </xf>
    <xf numFmtId="3" fontId="8" fillId="5" borderId="17" xfId="0" applyNumberFormat="1" applyFont="1" applyFill="1" applyBorder="1" applyAlignment="1">
      <alignment horizontal="center" vertical="center"/>
    </xf>
    <xf numFmtId="4" fontId="8" fillId="5" borderId="17" xfId="1" applyNumberFormat="1" applyFont="1" applyFill="1" applyBorder="1" applyAlignment="1">
      <alignment horizontal="center" vertical="center"/>
    </xf>
    <xf numFmtId="0" fontId="8" fillId="5" borderId="18" xfId="0" applyFont="1" applyFill="1" applyBorder="1" applyAlignment="1">
      <alignment vertical="center"/>
    </xf>
    <xf numFmtId="0" fontId="8" fillId="0" borderId="0" xfId="0" applyFont="1"/>
    <xf numFmtId="3" fontId="6" fillId="6" borderId="5" xfId="0" applyNumberFormat="1" applyFont="1" applyFill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2" fillId="0" borderId="19" xfId="0" applyFont="1" applyBorder="1" applyAlignment="1">
      <alignment horizontal="center"/>
    </xf>
    <xf numFmtId="0" fontId="2" fillId="0" borderId="20" xfId="0" applyFont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rightToLeft="1" view="pageBreakPreview" zoomScaleNormal="100" zoomScaleSheetLayoutView="100" workbookViewId="0">
      <selection activeCell="D18" sqref="D18"/>
    </sheetView>
  </sheetViews>
  <sheetFormatPr defaultRowHeight="14.25" x14ac:dyDescent="0.2"/>
  <cols>
    <col min="1" max="1" width="5.25" style="12" bestFit="1" customWidth="1"/>
    <col min="2" max="2" width="39" customWidth="1"/>
    <col min="3" max="3" width="9" style="12"/>
    <col min="4" max="4" width="9" style="16"/>
    <col min="5" max="5" width="9.875" style="20" bestFit="1" customWidth="1"/>
    <col min="6" max="6" width="11.625" style="20" customWidth="1"/>
    <col min="7" max="7" width="40.125" bestFit="1" customWidth="1"/>
  </cols>
  <sheetData>
    <row r="1" spans="1:7" ht="27.75" thickTop="1" thickBot="1" x14ac:dyDescent="0.45">
      <c r="A1" s="57" t="s">
        <v>33</v>
      </c>
      <c r="B1" s="58"/>
      <c r="C1" s="58"/>
      <c r="D1" s="58"/>
      <c r="E1" s="58"/>
      <c r="F1" s="58"/>
      <c r="G1" s="59"/>
    </row>
    <row r="2" spans="1:7" ht="16.5" thickTop="1" thickBot="1" x14ac:dyDescent="0.25">
      <c r="A2" s="3" t="s">
        <v>0</v>
      </c>
      <c r="B2" s="4" t="s">
        <v>1</v>
      </c>
      <c r="C2" s="4" t="s">
        <v>2</v>
      </c>
      <c r="D2" s="13" t="s">
        <v>3</v>
      </c>
      <c r="E2" s="17" t="s">
        <v>4</v>
      </c>
      <c r="F2" s="17" t="s">
        <v>5</v>
      </c>
      <c r="G2" s="5" t="s">
        <v>6</v>
      </c>
    </row>
    <row r="3" spans="1:7" s="10" customFormat="1" ht="21.75" thickTop="1" thickBot="1" x14ac:dyDescent="0.35">
      <c r="A3" s="27" t="s">
        <v>20</v>
      </c>
      <c r="B3" s="7" t="s">
        <v>7</v>
      </c>
      <c r="C3" s="8"/>
      <c r="D3" s="14"/>
      <c r="E3" s="18"/>
      <c r="F3" s="18"/>
      <c r="G3" s="9"/>
    </row>
    <row r="4" spans="1:7" ht="15" thickTop="1" x14ac:dyDescent="0.2">
      <c r="A4" s="22">
        <v>1.1000000000000001</v>
      </c>
      <c r="B4" s="1" t="s">
        <v>8</v>
      </c>
      <c r="C4" s="11" t="s">
        <v>10</v>
      </c>
      <c r="D4" s="15">
        <v>4800</v>
      </c>
      <c r="E4" s="19">
        <v>125</v>
      </c>
      <c r="F4" s="19">
        <f>E4*D4</f>
        <v>600000</v>
      </c>
      <c r="G4" s="21" t="s">
        <v>11</v>
      </c>
    </row>
    <row r="5" spans="1:7" ht="15" x14ac:dyDescent="0.25">
      <c r="A5" s="60" t="s">
        <v>12</v>
      </c>
      <c r="B5" s="61"/>
      <c r="C5" s="11"/>
      <c r="D5" s="15"/>
      <c r="E5" s="19"/>
      <c r="F5" s="23">
        <f>SUM(F4:F4)</f>
        <v>600000</v>
      </c>
      <c r="G5" s="2"/>
    </row>
    <row r="6" spans="1:7" ht="15.75" x14ac:dyDescent="0.25">
      <c r="A6" s="22"/>
      <c r="B6" s="1" t="s">
        <v>13</v>
      </c>
      <c r="C6" s="11" t="s">
        <v>14</v>
      </c>
      <c r="D6" s="26"/>
      <c r="E6" s="24"/>
      <c r="F6" s="24"/>
      <c r="G6" s="2"/>
    </row>
    <row r="7" spans="1:7" ht="15.75" thickBot="1" x14ac:dyDescent="0.3">
      <c r="A7" s="22"/>
      <c r="B7" s="25" t="s">
        <v>15</v>
      </c>
      <c r="C7" s="11"/>
      <c r="D7" s="15"/>
      <c r="E7" s="19"/>
      <c r="F7" s="23">
        <f>F5*(1-(D6/100))</f>
        <v>600000</v>
      </c>
      <c r="G7" s="2"/>
    </row>
    <row r="8" spans="1:7" s="10" customFormat="1" ht="21.75" thickTop="1" thickBot="1" x14ac:dyDescent="0.35">
      <c r="A8" s="6">
        <v>2</v>
      </c>
      <c r="B8" s="7" t="s">
        <v>16</v>
      </c>
      <c r="C8" s="8"/>
      <c r="D8" s="14"/>
      <c r="E8" s="18"/>
      <c r="F8" s="18"/>
      <c r="G8" s="9"/>
    </row>
    <row r="9" spans="1:7" s="55" customFormat="1" ht="15.75" customHeight="1" thickTop="1" x14ac:dyDescent="0.25">
      <c r="A9" s="49">
        <v>2.1</v>
      </c>
      <c r="B9" s="50" t="s">
        <v>17</v>
      </c>
      <c r="C9" s="51"/>
      <c r="D9" s="52"/>
      <c r="E9" s="53"/>
      <c r="F9" s="53"/>
      <c r="G9" s="54"/>
    </row>
    <row r="10" spans="1:7" x14ac:dyDescent="0.2">
      <c r="A10" s="22" t="s">
        <v>22</v>
      </c>
      <c r="B10" s="1" t="s">
        <v>8</v>
      </c>
      <c r="C10" s="11" t="s">
        <v>10</v>
      </c>
      <c r="D10" s="15">
        <v>3000</v>
      </c>
      <c r="E10" s="19">
        <v>125</v>
      </c>
      <c r="F10" s="19">
        <f>E10*D10</f>
        <v>375000</v>
      </c>
      <c r="G10" s="21"/>
    </row>
    <row r="11" spans="1:7" x14ac:dyDescent="0.2">
      <c r="A11" s="22" t="s">
        <v>23</v>
      </c>
      <c r="B11" s="1" t="s">
        <v>9</v>
      </c>
      <c r="C11" s="11" t="s">
        <v>10</v>
      </c>
      <c r="D11" s="15">
        <v>5000</v>
      </c>
      <c r="E11" s="19">
        <v>110</v>
      </c>
      <c r="F11" s="19">
        <f>E11*D11</f>
        <v>550000</v>
      </c>
      <c r="G11" s="2"/>
    </row>
    <row r="12" spans="1:7" ht="15" x14ac:dyDescent="0.25">
      <c r="A12" s="60" t="s">
        <v>18</v>
      </c>
      <c r="B12" s="61"/>
      <c r="C12" s="11"/>
      <c r="D12" s="15"/>
      <c r="E12" s="19"/>
      <c r="F12" s="23">
        <f>SUM(F10:F11)</f>
        <v>925000</v>
      </c>
      <c r="G12" s="2"/>
    </row>
    <row r="13" spans="1:7" ht="15.75" x14ac:dyDescent="0.25">
      <c r="A13" s="22"/>
      <c r="B13" s="1" t="s">
        <v>31</v>
      </c>
      <c r="C13" s="11" t="s">
        <v>14</v>
      </c>
      <c r="D13" s="26"/>
      <c r="E13" s="24"/>
      <c r="F13" s="24"/>
      <c r="G13" s="2"/>
    </row>
    <row r="14" spans="1:7" ht="15" x14ac:dyDescent="0.25">
      <c r="A14" s="22"/>
      <c r="B14" s="25" t="s">
        <v>19</v>
      </c>
      <c r="C14" s="11"/>
      <c r="D14" s="15"/>
      <c r="E14" s="19"/>
      <c r="F14" s="23">
        <f>F12*(1-(D13/100))</f>
        <v>925000</v>
      </c>
      <c r="G14" s="2"/>
    </row>
    <row r="15" spans="1:7" s="55" customFormat="1" ht="15.75" customHeight="1" x14ac:dyDescent="0.25">
      <c r="A15" s="49">
        <v>2.2000000000000002</v>
      </c>
      <c r="B15" s="50" t="s">
        <v>21</v>
      </c>
      <c r="C15" s="51"/>
      <c r="D15" s="52"/>
      <c r="E15" s="53"/>
      <c r="F15" s="53"/>
      <c r="G15" s="54"/>
    </row>
    <row r="16" spans="1:7" x14ac:dyDescent="0.2">
      <c r="A16" s="22" t="s">
        <v>24</v>
      </c>
      <c r="B16" s="1" t="s">
        <v>26</v>
      </c>
      <c r="C16" s="11" t="s">
        <v>25</v>
      </c>
      <c r="D16" s="15">
        <v>1100000</v>
      </c>
      <c r="E16" s="19">
        <v>1</v>
      </c>
      <c r="F16" s="19">
        <f>E16*D16</f>
        <v>1100000</v>
      </c>
      <c r="G16" s="21"/>
    </row>
    <row r="17" spans="1:7" ht="15" x14ac:dyDescent="0.25">
      <c r="A17" s="60" t="s">
        <v>27</v>
      </c>
      <c r="B17" s="61"/>
      <c r="C17" s="11"/>
      <c r="D17" s="15"/>
      <c r="E17" s="19"/>
      <c r="F17" s="23">
        <f>SUM(F16:F16)</f>
        <v>1100000</v>
      </c>
      <c r="G17" s="2"/>
    </row>
    <row r="18" spans="1:7" ht="15.75" x14ac:dyDescent="0.25">
      <c r="A18" s="22"/>
      <c r="B18" s="1" t="s">
        <v>28</v>
      </c>
      <c r="C18" s="11" t="s">
        <v>14</v>
      </c>
      <c r="D18" s="26"/>
      <c r="E18" s="24"/>
      <c r="F18" s="24"/>
      <c r="G18" s="2"/>
    </row>
    <row r="19" spans="1:7" ht="15.75" thickBot="1" x14ac:dyDescent="0.3">
      <c r="A19" s="28"/>
      <c r="B19" s="29" t="s">
        <v>32</v>
      </c>
      <c r="C19" s="30"/>
      <c r="D19" s="31"/>
      <c r="E19" s="32"/>
      <c r="F19" s="33">
        <f>F17*(1+(D18/100))</f>
        <v>1100000</v>
      </c>
      <c r="G19" s="34"/>
    </row>
    <row r="20" spans="1:7" ht="15.75" thickTop="1" x14ac:dyDescent="0.2">
      <c r="A20" s="35"/>
      <c r="B20" s="45" t="s">
        <v>29</v>
      </c>
      <c r="C20" s="36"/>
      <c r="D20" s="37"/>
      <c r="E20" s="38"/>
      <c r="F20" s="47">
        <f>F7+F14+F19</f>
        <v>2625000</v>
      </c>
      <c r="G20" s="39"/>
    </row>
    <row r="21" spans="1:7" ht="15.75" thickBot="1" x14ac:dyDescent="0.3">
      <c r="A21" s="40"/>
      <c r="B21" s="46" t="s">
        <v>30</v>
      </c>
      <c r="C21" s="41"/>
      <c r="D21" s="42"/>
      <c r="E21" s="43"/>
      <c r="F21" s="48">
        <f>F20*1.17</f>
        <v>3071250</v>
      </c>
      <c r="G21" s="44"/>
    </row>
    <row r="22" spans="1:7" ht="15" thickTop="1" x14ac:dyDescent="0.2"/>
  </sheetData>
  <mergeCells count="4">
    <mergeCell ref="A1:G1"/>
    <mergeCell ref="A5:B5"/>
    <mergeCell ref="A12:B12"/>
    <mergeCell ref="A17:B17"/>
  </mergeCells>
  <pageMargins left="0.7" right="0.7" top="0.75" bottom="0.75" header="0.3" footer="0.3"/>
  <pageSetup paperSize="9" scale="6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rightToLeft="1" view="pageBreakPreview" topLeftCell="A2" zoomScaleNormal="100" zoomScaleSheetLayoutView="100" workbookViewId="0">
      <selection activeCell="D18" sqref="D18"/>
    </sheetView>
  </sheetViews>
  <sheetFormatPr defaultRowHeight="14.25" x14ac:dyDescent="0.2"/>
  <cols>
    <col min="1" max="1" width="5.25" style="12" bestFit="1" customWidth="1"/>
    <col min="2" max="2" width="39" customWidth="1"/>
    <col min="3" max="3" width="9" style="12"/>
    <col min="4" max="4" width="9" style="16"/>
    <col min="5" max="5" width="9.875" style="20" bestFit="1" customWidth="1"/>
    <col min="6" max="6" width="11.625" style="20" customWidth="1"/>
    <col min="7" max="7" width="40.125" bestFit="1" customWidth="1"/>
  </cols>
  <sheetData>
    <row r="1" spans="1:7" ht="27.75" thickTop="1" thickBot="1" x14ac:dyDescent="0.45">
      <c r="A1" s="57" t="s">
        <v>34</v>
      </c>
      <c r="B1" s="58"/>
      <c r="C1" s="58"/>
      <c r="D1" s="58"/>
      <c r="E1" s="58"/>
      <c r="F1" s="58"/>
      <c r="G1" s="59"/>
    </row>
    <row r="2" spans="1:7" ht="16.5" thickTop="1" thickBot="1" x14ac:dyDescent="0.25">
      <c r="A2" s="3" t="s">
        <v>0</v>
      </c>
      <c r="B2" s="4" t="s">
        <v>1</v>
      </c>
      <c r="C2" s="4" t="s">
        <v>2</v>
      </c>
      <c r="D2" s="13" t="s">
        <v>3</v>
      </c>
      <c r="E2" s="17" t="s">
        <v>4</v>
      </c>
      <c r="F2" s="17" t="s">
        <v>5</v>
      </c>
      <c r="G2" s="5" t="s">
        <v>6</v>
      </c>
    </row>
    <row r="3" spans="1:7" s="10" customFormat="1" ht="21.75" thickTop="1" thickBot="1" x14ac:dyDescent="0.35">
      <c r="A3" s="27" t="s">
        <v>20</v>
      </c>
      <c r="B3" s="7" t="s">
        <v>7</v>
      </c>
      <c r="C3" s="8"/>
      <c r="D3" s="14"/>
      <c r="E3" s="18"/>
      <c r="F3" s="18"/>
      <c r="G3" s="9"/>
    </row>
    <row r="4" spans="1:7" ht="15" thickTop="1" x14ac:dyDescent="0.2">
      <c r="A4" s="22">
        <v>1.1000000000000001</v>
      </c>
      <c r="B4" s="1" t="s">
        <v>8</v>
      </c>
      <c r="C4" s="11" t="s">
        <v>10</v>
      </c>
      <c r="D4" s="15">
        <v>0</v>
      </c>
      <c r="E4" s="19">
        <v>125</v>
      </c>
      <c r="F4" s="19">
        <f>E4*D4</f>
        <v>0</v>
      </c>
      <c r="G4" s="21" t="s">
        <v>11</v>
      </c>
    </row>
    <row r="5" spans="1:7" ht="15" x14ac:dyDescent="0.25">
      <c r="A5" s="60" t="s">
        <v>12</v>
      </c>
      <c r="B5" s="61"/>
      <c r="C5" s="11"/>
      <c r="D5" s="15"/>
      <c r="E5" s="19"/>
      <c r="F5" s="23">
        <f>SUM(F4:F4)</f>
        <v>0</v>
      </c>
      <c r="G5" s="2"/>
    </row>
    <row r="6" spans="1:7" ht="15.75" x14ac:dyDescent="0.25">
      <c r="A6" s="22"/>
      <c r="B6" s="1" t="s">
        <v>13</v>
      </c>
      <c r="C6" s="11" t="s">
        <v>14</v>
      </c>
      <c r="D6" s="26"/>
      <c r="E6" s="24"/>
      <c r="F6" s="24"/>
      <c r="G6" s="2"/>
    </row>
    <row r="7" spans="1:7" ht="15.75" thickBot="1" x14ac:dyDescent="0.3">
      <c r="A7" s="22"/>
      <c r="B7" s="25" t="s">
        <v>15</v>
      </c>
      <c r="C7" s="11"/>
      <c r="D7" s="15"/>
      <c r="E7" s="19"/>
      <c r="F7" s="23">
        <f>F5*(1-(D6/100))</f>
        <v>0</v>
      </c>
      <c r="G7" s="2"/>
    </row>
    <row r="8" spans="1:7" s="10" customFormat="1" ht="21.75" thickTop="1" thickBot="1" x14ac:dyDescent="0.35">
      <c r="A8" s="6">
        <v>2</v>
      </c>
      <c r="B8" s="7" t="s">
        <v>16</v>
      </c>
      <c r="C8" s="8"/>
      <c r="D8" s="14"/>
      <c r="E8" s="18"/>
      <c r="F8" s="18"/>
      <c r="G8" s="9"/>
    </row>
    <row r="9" spans="1:7" s="55" customFormat="1" ht="15.75" customHeight="1" thickTop="1" x14ac:dyDescent="0.25">
      <c r="A9" s="49">
        <v>2.1</v>
      </c>
      <c r="B9" s="50" t="s">
        <v>17</v>
      </c>
      <c r="C9" s="51"/>
      <c r="D9" s="52"/>
      <c r="E9" s="53"/>
      <c r="F9" s="53"/>
      <c r="G9" s="54"/>
    </row>
    <row r="10" spans="1:7" x14ac:dyDescent="0.2">
      <c r="A10" s="22" t="s">
        <v>22</v>
      </c>
      <c r="B10" s="1" t="s">
        <v>8</v>
      </c>
      <c r="C10" s="11" t="s">
        <v>10</v>
      </c>
      <c r="D10" s="15">
        <v>200</v>
      </c>
      <c r="E10" s="19">
        <v>125</v>
      </c>
      <c r="F10" s="19">
        <f>E10*D10</f>
        <v>25000</v>
      </c>
      <c r="G10" s="21" t="s">
        <v>11</v>
      </c>
    </row>
    <row r="11" spans="1:7" x14ac:dyDescent="0.2">
      <c r="A11" s="22" t="s">
        <v>23</v>
      </c>
      <c r="B11" s="1" t="s">
        <v>9</v>
      </c>
      <c r="C11" s="11" t="s">
        <v>10</v>
      </c>
      <c r="D11" s="15">
        <v>350</v>
      </c>
      <c r="E11" s="19">
        <v>110</v>
      </c>
      <c r="F11" s="19">
        <f>E11*D11</f>
        <v>38500</v>
      </c>
      <c r="G11" s="2"/>
    </row>
    <row r="12" spans="1:7" ht="15" x14ac:dyDescent="0.25">
      <c r="A12" s="60" t="s">
        <v>18</v>
      </c>
      <c r="B12" s="61"/>
      <c r="C12" s="11"/>
      <c r="D12" s="15"/>
      <c r="E12" s="19"/>
      <c r="F12" s="23">
        <f>SUM(F10:F11)</f>
        <v>63500</v>
      </c>
      <c r="G12" s="2"/>
    </row>
    <row r="13" spans="1:7" ht="15.75" x14ac:dyDescent="0.25">
      <c r="A13" s="22"/>
      <c r="B13" s="1" t="s">
        <v>31</v>
      </c>
      <c r="C13" s="11" t="s">
        <v>14</v>
      </c>
      <c r="D13" s="26"/>
      <c r="E13" s="24"/>
      <c r="F13" s="24"/>
      <c r="G13" s="2"/>
    </row>
    <row r="14" spans="1:7" ht="15" x14ac:dyDescent="0.25">
      <c r="A14" s="22"/>
      <c r="B14" s="25" t="s">
        <v>19</v>
      </c>
      <c r="C14" s="11"/>
      <c r="D14" s="15"/>
      <c r="E14" s="19"/>
      <c r="F14" s="23">
        <f>F12*(1-(D13/100))</f>
        <v>63500</v>
      </c>
      <c r="G14" s="2"/>
    </row>
    <row r="15" spans="1:7" s="55" customFormat="1" ht="15.75" customHeight="1" x14ac:dyDescent="0.25">
      <c r="A15" s="49">
        <v>2.2000000000000002</v>
      </c>
      <c r="B15" s="50" t="s">
        <v>21</v>
      </c>
      <c r="C15" s="51"/>
      <c r="D15" s="52"/>
      <c r="E15" s="53"/>
      <c r="F15" s="53"/>
      <c r="G15" s="54"/>
    </row>
    <row r="16" spans="1:7" x14ac:dyDescent="0.2">
      <c r="A16" s="22" t="s">
        <v>24</v>
      </c>
      <c r="B16" s="1" t="s">
        <v>26</v>
      </c>
      <c r="C16" s="11" t="s">
        <v>25</v>
      </c>
      <c r="D16" s="15">
        <v>100000</v>
      </c>
      <c r="E16" s="19">
        <v>1</v>
      </c>
      <c r="F16" s="19">
        <f>E16*D16</f>
        <v>100000</v>
      </c>
      <c r="G16" s="21"/>
    </row>
    <row r="17" spans="1:7" ht="15" x14ac:dyDescent="0.25">
      <c r="A17" s="60" t="s">
        <v>27</v>
      </c>
      <c r="B17" s="61"/>
      <c r="C17" s="11"/>
      <c r="D17" s="15"/>
      <c r="E17" s="19"/>
      <c r="F17" s="23">
        <f>SUM(F16:F16)</f>
        <v>100000</v>
      </c>
      <c r="G17" s="2"/>
    </row>
    <row r="18" spans="1:7" ht="15.75" x14ac:dyDescent="0.25">
      <c r="A18" s="22"/>
      <c r="B18" s="1" t="s">
        <v>28</v>
      </c>
      <c r="C18" s="11" t="s">
        <v>14</v>
      </c>
      <c r="D18" s="26"/>
      <c r="E18" s="24"/>
      <c r="F18" s="24"/>
      <c r="G18" s="2"/>
    </row>
    <row r="19" spans="1:7" ht="15.75" thickBot="1" x14ac:dyDescent="0.3">
      <c r="A19" s="28"/>
      <c r="B19" s="29" t="s">
        <v>32</v>
      </c>
      <c r="C19" s="30"/>
      <c r="D19" s="31"/>
      <c r="E19" s="32"/>
      <c r="F19" s="33">
        <f>F17*(1+(D18/100))</f>
        <v>100000</v>
      </c>
      <c r="G19" s="34"/>
    </row>
    <row r="20" spans="1:7" ht="15.75" thickTop="1" x14ac:dyDescent="0.2">
      <c r="A20" s="35"/>
      <c r="B20" s="45" t="s">
        <v>29</v>
      </c>
      <c r="C20" s="36"/>
      <c r="D20" s="37"/>
      <c r="E20" s="38"/>
      <c r="F20" s="47">
        <f>F7+F14+F19</f>
        <v>163500</v>
      </c>
      <c r="G20" s="39"/>
    </row>
    <row r="21" spans="1:7" ht="15.75" thickBot="1" x14ac:dyDescent="0.3">
      <c r="A21" s="40"/>
      <c r="B21" s="46" t="s">
        <v>30</v>
      </c>
      <c r="C21" s="41"/>
      <c r="D21" s="42"/>
      <c r="E21" s="43"/>
      <c r="F21" s="48">
        <f>F20*1.17</f>
        <v>191295</v>
      </c>
      <c r="G21" s="44"/>
    </row>
    <row r="22" spans="1:7" ht="15" thickTop="1" x14ac:dyDescent="0.2"/>
  </sheetData>
  <mergeCells count="4">
    <mergeCell ref="A1:G1"/>
    <mergeCell ref="A5:B5"/>
    <mergeCell ref="A12:B12"/>
    <mergeCell ref="A17:B17"/>
  </mergeCells>
  <pageMargins left="0.7" right="0.7" top="0.75" bottom="0.75" header="0.3" footer="0.3"/>
  <pageSetup paperSize="9" scale="6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rightToLeft="1" view="pageBreakPreview" topLeftCell="A2" zoomScaleNormal="100" zoomScaleSheetLayoutView="100" workbookViewId="0">
      <selection activeCell="D18" sqref="D18"/>
    </sheetView>
  </sheetViews>
  <sheetFormatPr defaultRowHeight="14.25" x14ac:dyDescent="0.2"/>
  <cols>
    <col min="1" max="1" width="5.25" style="12" bestFit="1" customWidth="1"/>
    <col min="2" max="2" width="39" customWidth="1"/>
    <col min="3" max="3" width="9" style="12"/>
    <col min="4" max="4" width="9" style="16"/>
    <col min="5" max="5" width="9.875" style="20" bestFit="1" customWidth="1"/>
    <col min="6" max="6" width="11.625" style="20" customWidth="1"/>
    <col min="7" max="7" width="40.125" bestFit="1" customWidth="1"/>
  </cols>
  <sheetData>
    <row r="1" spans="1:7" ht="27.75" thickTop="1" thickBot="1" x14ac:dyDescent="0.45">
      <c r="A1" s="57" t="s">
        <v>35</v>
      </c>
      <c r="B1" s="58"/>
      <c r="C1" s="58"/>
      <c r="D1" s="58"/>
      <c r="E1" s="58"/>
      <c r="F1" s="58"/>
      <c r="G1" s="59"/>
    </row>
    <row r="2" spans="1:7" ht="16.5" thickTop="1" thickBot="1" x14ac:dyDescent="0.25">
      <c r="A2" s="3" t="s">
        <v>0</v>
      </c>
      <c r="B2" s="4" t="s">
        <v>1</v>
      </c>
      <c r="C2" s="4" t="s">
        <v>2</v>
      </c>
      <c r="D2" s="13" t="s">
        <v>3</v>
      </c>
      <c r="E2" s="17" t="s">
        <v>4</v>
      </c>
      <c r="F2" s="17" t="s">
        <v>5</v>
      </c>
      <c r="G2" s="5" t="s">
        <v>6</v>
      </c>
    </row>
    <row r="3" spans="1:7" s="10" customFormat="1" ht="21.75" thickTop="1" thickBot="1" x14ac:dyDescent="0.35">
      <c r="A3" s="27" t="s">
        <v>20</v>
      </c>
      <c r="B3" s="7" t="s">
        <v>7</v>
      </c>
      <c r="C3" s="8"/>
      <c r="D3" s="14"/>
      <c r="E3" s="18"/>
      <c r="F3" s="18"/>
      <c r="G3" s="9"/>
    </row>
    <row r="4" spans="1:7" ht="15" thickTop="1" x14ac:dyDescent="0.2">
      <c r="A4" s="22">
        <v>1.1000000000000001</v>
      </c>
      <c r="B4" s="1" t="s">
        <v>8</v>
      </c>
      <c r="C4" s="11" t="s">
        <v>10</v>
      </c>
      <c r="D4" s="15">
        <v>2400</v>
      </c>
      <c r="E4" s="19">
        <v>122.42</v>
      </c>
      <c r="F4" s="19">
        <f>E4*D4</f>
        <v>293808</v>
      </c>
      <c r="G4" s="21" t="s">
        <v>11</v>
      </c>
    </row>
    <row r="5" spans="1:7" ht="15" x14ac:dyDescent="0.25">
      <c r="A5" s="60" t="s">
        <v>12</v>
      </c>
      <c r="B5" s="61"/>
      <c r="C5" s="11"/>
      <c r="D5" s="15"/>
      <c r="E5" s="19"/>
      <c r="F5" s="23">
        <f>SUM(F4:F4)</f>
        <v>293808</v>
      </c>
      <c r="G5" s="2"/>
    </row>
    <row r="6" spans="1:7" ht="15.75" x14ac:dyDescent="0.25">
      <c r="A6" s="22"/>
      <c r="B6" s="1" t="s">
        <v>13</v>
      </c>
      <c r="C6" s="11" t="s">
        <v>14</v>
      </c>
      <c r="D6" s="26"/>
      <c r="E6" s="24"/>
      <c r="F6" s="24"/>
      <c r="G6" s="2"/>
    </row>
    <row r="7" spans="1:7" ht="15.75" thickBot="1" x14ac:dyDescent="0.3">
      <c r="A7" s="22"/>
      <c r="B7" s="25" t="s">
        <v>15</v>
      </c>
      <c r="C7" s="11"/>
      <c r="D7" s="15"/>
      <c r="E7" s="19"/>
      <c r="F7" s="23">
        <f>F5*(1-(D6/100))</f>
        <v>293808</v>
      </c>
      <c r="G7" s="2"/>
    </row>
    <row r="8" spans="1:7" s="10" customFormat="1" ht="21.75" thickTop="1" thickBot="1" x14ac:dyDescent="0.35">
      <c r="A8" s="6">
        <v>2</v>
      </c>
      <c r="B8" s="7" t="s">
        <v>16</v>
      </c>
      <c r="C8" s="8"/>
      <c r="D8" s="14"/>
      <c r="E8" s="18"/>
      <c r="F8" s="18"/>
      <c r="G8" s="9"/>
    </row>
    <row r="9" spans="1:7" s="55" customFormat="1" ht="15.75" customHeight="1" thickTop="1" x14ac:dyDescent="0.25">
      <c r="A9" s="49">
        <v>2.1</v>
      </c>
      <c r="B9" s="50" t="s">
        <v>17</v>
      </c>
      <c r="C9" s="51"/>
      <c r="D9" s="52"/>
      <c r="E9" s="53"/>
      <c r="F9" s="53"/>
      <c r="G9" s="54"/>
    </row>
    <row r="10" spans="1:7" x14ac:dyDescent="0.2">
      <c r="A10" s="22" t="s">
        <v>22</v>
      </c>
      <c r="B10" s="1" t="s">
        <v>8</v>
      </c>
      <c r="C10" s="11" t="s">
        <v>10</v>
      </c>
      <c r="D10" s="15">
        <v>1500</v>
      </c>
      <c r="E10" s="19">
        <v>122.42</v>
      </c>
      <c r="F10" s="19">
        <f>E10*D10</f>
        <v>183630</v>
      </c>
      <c r="G10" s="21" t="s">
        <v>11</v>
      </c>
    </row>
    <row r="11" spans="1:7" x14ac:dyDescent="0.2">
      <c r="A11" s="22" t="s">
        <v>23</v>
      </c>
      <c r="B11" s="1" t="s">
        <v>9</v>
      </c>
      <c r="C11" s="11" t="s">
        <v>10</v>
      </c>
      <c r="D11" s="15">
        <v>3000</v>
      </c>
      <c r="E11" s="19">
        <v>102.08</v>
      </c>
      <c r="F11" s="19">
        <f>E11*D11</f>
        <v>306240</v>
      </c>
      <c r="G11" s="2"/>
    </row>
    <row r="12" spans="1:7" ht="15" x14ac:dyDescent="0.25">
      <c r="A12" s="60" t="s">
        <v>18</v>
      </c>
      <c r="B12" s="61"/>
      <c r="C12" s="11"/>
      <c r="D12" s="15"/>
      <c r="E12" s="19"/>
      <c r="F12" s="23">
        <f>SUM(F10:F11)</f>
        <v>489870</v>
      </c>
      <c r="G12" s="2"/>
    </row>
    <row r="13" spans="1:7" ht="15.75" x14ac:dyDescent="0.25">
      <c r="A13" s="22"/>
      <c r="B13" s="1" t="s">
        <v>31</v>
      </c>
      <c r="C13" s="11" t="s">
        <v>14</v>
      </c>
      <c r="D13" s="26"/>
      <c r="E13" s="24"/>
      <c r="F13" s="24"/>
      <c r="G13" s="2"/>
    </row>
    <row r="14" spans="1:7" ht="15" x14ac:dyDescent="0.25">
      <c r="A14" s="22"/>
      <c r="B14" s="25" t="s">
        <v>19</v>
      </c>
      <c r="C14" s="11"/>
      <c r="D14" s="15"/>
      <c r="E14" s="19"/>
      <c r="F14" s="23">
        <f>F12*(1-(D13/100))</f>
        <v>489870</v>
      </c>
      <c r="G14" s="2"/>
    </row>
    <row r="15" spans="1:7" s="55" customFormat="1" ht="15.75" customHeight="1" x14ac:dyDescent="0.25">
      <c r="A15" s="49">
        <v>2.2000000000000002</v>
      </c>
      <c r="B15" s="50" t="s">
        <v>21</v>
      </c>
      <c r="C15" s="51"/>
      <c r="D15" s="52"/>
      <c r="E15" s="53"/>
      <c r="F15" s="53"/>
      <c r="G15" s="54"/>
    </row>
    <row r="16" spans="1:7" x14ac:dyDescent="0.2">
      <c r="A16" s="22" t="s">
        <v>24</v>
      </c>
      <c r="B16" s="1" t="s">
        <v>26</v>
      </c>
      <c r="C16" s="11" t="s">
        <v>25</v>
      </c>
      <c r="D16" s="15">
        <v>700000</v>
      </c>
      <c r="E16" s="19">
        <v>1</v>
      </c>
      <c r="F16" s="19">
        <f>E16*D16</f>
        <v>700000</v>
      </c>
      <c r="G16" s="21"/>
    </row>
    <row r="17" spans="1:7" ht="15" x14ac:dyDescent="0.25">
      <c r="A17" s="60" t="s">
        <v>27</v>
      </c>
      <c r="B17" s="61"/>
      <c r="C17" s="11"/>
      <c r="D17" s="15"/>
      <c r="E17" s="19"/>
      <c r="F17" s="23">
        <f>SUM(F16:F16)</f>
        <v>700000</v>
      </c>
      <c r="G17" s="2"/>
    </row>
    <row r="18" spans="1:7" ht="15.75" x14ac:dyDescent="0.25">
      <c r="A18" s="22"/>
      <c r="B18" s="1" t="s">
        <v>28</v>
      </c>
      <c r="C18" s="11" t="s">
        <v>14</v>
      </c>
      <c r="D18" s="26"/>
      <c r="E18" s="24"/>
      <c r="F18" s="24"/>
      <c r="G18" s="2"/>
    </row>
    <row r="19" spans="1:7" ht="15.75" thickBot="1" x14ac:dyDescent="0.3">
      <c r="A19" s="28"/>
      <c r="B19" s="29" t="s">
        <v>32</v>
      </c>
      <c r="C19" s="30"/>
      <c r="D19" s="31"/>
      <c r="E19" s="32"/>
      <c r="F19" s="33">
        <f>F17*(1+(D18/100))</f>
        <v>700000</v>
      </c>
      <c r="G19" s="34"/>
    </row>
    <row r="20" spans="1:7" ht="15.75" thickTop="1" x14ac:dyDescent="0.2">
      <c r="A20" s="35"/>
      <c r="B20" s="45" t="s">
        <v>29</v>
      </c>
      <c r="C20" s="36"/>
      <c r="D20" s="37"/>
      <c r="E20" s="38"/>
      <c r="F20" s="47">
        <f>F7+F14+F19</f>
        <v>1483678</v>
      </c>
      <c r="G20" s="39"/>
    </row>
    <row r="21" spans="1:7" ht="15.75" thickBot="1" x14ac:dyDescent="0.3">
      <c r="A21" s="40"/>
      <c r="B21" s="46" t="s">
        <v>30</v>
      </c>
      <c r="C21" s="41"/>
      <c r="D21" s="42"/>
      <c r="E21" s="43"/>
      <c r="F21" s="48">
        <f>F20*1.17</f>
        <v>1735903.26</v>
      </c>
      <c r="G21" s="44"/>
    </row>
    <row r="22" spans="1:7" ht="15" thickTop="1" x14ac:dyDescent="0.2"/>
  </sheetData>
  <mergeCells count="4">
    <mergeCell ref="A1:G1"/>
    <mergeCell ref="A5:B5"/>
    <mergeCell ref="A12:B12"/>
    <mergeCell ref="A17:B17"/>
  </mergeCells>
  <pageMargins left="0.7" right="0.7" top="0.75" bottom="0.75" header="0.3" footer="0.3"/>
  <pageSetup paperSize="9" scale="6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rightToLeft="1" tabSelected="1" view="pageBreakPreview" zoomScaleNormal="100" zoomScaleSheetLayoutView="100" workbookViewId="0">
      <selection activeCell="C12" sqref="C12"/>
    </sheetView>
  </sheetViews>
  <sheetFormatPr defaultRowHeight="14.25" x14ac:dyDescent="0.2"/>
  <cols>
    <col min="1" max="1" width="5.25" style="12" bestFit="1" customWidth="1"/>
    <col min="2" max="2" width="39" customWidth="1"/>
    <col min="3" max="3" width="9" style="12"/>
    <col min="4" max="4" width="9" style="16"/>
    <col min="5" max="5" width="9.875" style="20" bestFit="1" customWidth="1"/>
    <col min="6" max="6" width="11.625" style="20" customWidth="1"/>
    <col min="7" max="7" width="40.125" bestFit="1" customWidth="1"/>
  </cols>
  <sheetData>
    <row r="1" spans="1:7" ht="27.75" thickTop="1" thickBot="1" x14ac:dyDescent="0.45">
      <c r="A1" s="57" t="s">
        <v>36</v>
      </c>
      <c r="B1" s="58"/>
      <c r="C1" s="58"/>
      <c r="D1" s="58"/>
      <c r="E1" s="58"/>
      <c r="F1" s="58"/>
      <c r="G1" s="59"/>
    </row>
    <row r="2" spans="1:7" ht="16.5" thickTop="1" thickBot="1" x14ac:dyDescent="0.25">
      <c r="A2" s="3" t="s">
        <v>0</v>
      </c>
      <c r="B2" s="4" t="s">
        <v>1</v>
      </c>
      <c r="C2" s="4" t="s">
        <v>2</v>
      </c>
      <c r="D2" s="13" t="s">
        <v>3</v>
      </c>
      <c r="E2" s="17" t="s">
        <v>4</v>
      </c>
      <c r="F2" s="17" t="s">
        <v>5</v>
      </c>
      <c r="G2" s="5" t="s">
        <v>6</v>
      </c>
    </row>
    <row r="3" spans="1:7" s="10" customFormat="1" ht="21.75" thickTop="1" thickBot="1" x14ac:dyDescent="0.35">
      <c r="A3" s="27" t="s">
        <v>20</v>
      </c>
      <c r="B3" s="7" t="s">
        <v>7</v>
      </c>
      <c r="C3" s="8"/>
      <c r="D3" s="14"/>
      <c r="E3" s="18"/>
      <c r="F3" s="18"/>
      <c r="G3" s="9"/>
    </row>
    <row r="4" spans="1:7" ht="15" thickTop="1" x14ac:dyDescent="0.2">
      <c r="A4" s="22">
        <v>1.1000000000000001</v>
      </c>
      <c r="B4" s="1" t="s">
        <v>8</v>
      </c>
      <c r="C4" s="11" t="s">
        <v>10</v>
      </c>
      <c r="D4" s="15">
        <f>'נב"מ'!D4+'הגנה"צ'!D4+'שו"ט'!D4</f>
        <v>7200</v>
      </c>
      <c r="E4" s="19">
        <v>122.42</v>
      </c>
      <c r="F4" s="19">
        <f>E4*D4</f>
        <v>881424</v>
      </c>
      <c r="G4" s="21" t="s">
        <v>11</v>
      </c>
    </row>
    <row r="5" spans="1:7" ht="15" x14ac:dyDescent="0.25">
      <c r="A5" s="60" t="s">
        <v>12</v>
      </c>
      <c r="B5" s="61"/>
      <c r="C5" s="11"/>
      <c r="D5" s="15"/>
      <c r="E5" s="19"/>
      <c r="F5" s="23">
        <f>SUM(F4:F4)</f>
        <v>881424</v>
      </c>
      <c r="G5" s="2"/>
    </row>
    <row r="6" spans="1:7" ht="15.75" x14ac:dyDescent="0.25">
      <c r="A6" s="22"/>
      <c r="B6" s="1" t="s">
        <v>13</v>
      </c>
      <c r="C6" s="11" t="s">
        <v>14</v>
      </c>
      <c r="D6" s="56"/>
      <c r="E6" s="24"/>
      <c r="F6" s="24"/>
      <c r="G6" s="2"/>
    </row>
    <row r="7" spans="1:7" ht="15.75" thickBot="1" x14ac:dyDescent="0.3">
      <c r="A7" s="22"/>
      <c r="B7" s="25" t="s">
        <v>15</v>
      </c>
      <c r="C7" s="11"/>
      <c r="D7" s="15"/>
      <c r="E7" s="19"/>
      <c r="F7" s="23">
        <f>F5*(1-(D6/100))</f>
        <v>881424</v>
      </c>
      <c r="G7" s="2"/>
    </row>
    <row r="8" spans="1:7" s="10" customFormat="1" ht="21.75" thickTop="1" thickBot="1" x14ac:dyDescent="0.35">
      <c r="A8" s="6">
        <v>2</v>
      </c>
      <c r="B8" s="7" t="s">
        <v>16</v>
      </c>
      <c r="C8" s="8"/>
      <c r="D8" s="14"/>
      <c r="E8" s="18"/>
      <c r="F8" s="18"/>
      <c r="G8" s="9"/>
    </row>
    <row r="9" spans="1:7" s="55" customFormat="1" ht="15.75" customHeight="1" thickTop="1" x14ac:dyDescent="0.25">
      <c r="A9" s="49">
        <v>2.1</v>
      </c>
      <c r="B9" s="50" t="s">
        <v>17</v>
      </c>
      <c r="C9" s="51"/>
      <c r="D9" s="52"/>
      <c r="E9" s="53"/>
      <c r="F9" s="53"/>
      <c r="G9" s="54"/>
    </row>
    <row r="10" spans="1:7" x14ac:dyDescent="0.2">
      <c r="A10" s="22" t="s">
        <v>22</v>
      </c>
      <c r="B10" s="1" t="s">
        <v>8</v>
      </c>
      <c r="C10" s="11" t="s">
        <v>10</v>
      </c>
      <c r="D10" s="15">
        <f>'נב"מ'!D10+'הגנה"צ'!D10+'שו"ט'!D10</f>
        <v>4700</v>
      </c>
      <c r="E10" s="19">
        <v>122.42</v>
      </c>
      <c r="F10" s="19">
        <f>E10*D10</f>
        <v>575374</v>
      </c>
      <c r="G10" s="21" t="s">
        <v>11</v>
      </c>
    </row>
    <row r="11" spans="1:7" x14ac:dyDescent="0.2">
      <c r="A11" s="22" t="s">
        <v>23</v>
      </c>
      <c r="B11" s="1" t="s">
        <v>9</v>
      </c>
      <c r="C11" s="11" t="s">
        <v>10</v>
      </c>
      <c r="D11" s="15">
        <f>'נב"מ'!D11+'הגנה"צ'!D11+'שו"ט'!D11</f>
        <v>8350</v>
      </c>
      <c r="E11" s="19">
        <v>102.08</v>
      </c>
      <c r="F11" s="19">
        <f>E11*D11</f>
        <v>852368</v>
      </c>
      <c r="G11" s="2"/>
    </row>
    <row r="12" spans="1:7" ht="15" x14ac:dyDescent="0.25">
      <c r="A12" s="60" t="s">
        <v>18</v>
      </c>
      <c r="B12" s="61"/>
      <c r="C12" s="11"/>
      <c r="D12" s="15"/>
      <c r="E12" s="19"/>
      <c r="F12" s="23">
        <f>SUM(F10:F11)</f>
        <v>1427742</v>
      </c>
      <c r="G12" s="2"/>
    </row>
    <row r="13" spans="1:7" ht="15.75" x14ac:dyDescent="0.25">
      <c r="A13" s="22"/>
      <c r="B13" s="1" t="s">
        <v>31</v>
      </c>
      <c r="C13" s="11" t="s">
        <v>14</v>
      </c>
      <c r="D13" s="56"/>
      <c r="E13" s="24"/>
      <c r="F13" s="24"/>
      <c r="G13" s="2"/>
    </row>
    <row r="14" spans="1:7" ht="15" x14ac:dyDescent="0.25">
      <c r="A14" s="22"/>
      <c r="B14" s="25" t="s">
        <v>19</v>
      </c>
      <c r="C14" s="11"/>
      <c r="D14" s="15"/>
      <c r="E14" s="19"/>
      <c r="F14" s="23">
        <f>F12*(1-(D13/100))</f>
        <v>1427742</v>
      </c>
      <c r="G14" s="2"/>
    </row>
    <row r="15" spans="1:7" s="55" customFormat="1" ht="15.75" customHeight="1" x14ac:dyDescent="0.25">
      <c r="A15" s="49">
        <v>2.2000000000000002</v>
      </c>
      <c r="B15" s="50" t="s">
        <v>21</v>
      </c>
      <c r="C15" s="51"/>
      <c r="D15" s="52"/>
      <c r="E15" s="53"/>
      <c r="F15" s="53"/>
      <c r="G15" s="54"/>
    </row>
    <row r="16" spans="1:7" x14ac:dyDescent="0.2">
      <c r="A16" s="22" t="s">
        <v>24</v>
      </c>
      <c r="B16" s="1" t="s">
        <v>26</v>
      </c>
      <c r="C16" s="11" t="s">
        <v>25</v>
      </c>
      <c r="D16" s="15">
        <f>'נב"מ'!D16+'הגנה"צ'!D16+'שו"ט'!D16</f>
        <v>1900000</v>
      </c>
      <c r="E16" s="19">
        <v>1</v>
      </c>
      <c r="F16" s="19">
        <f>E16*D16</f>
        <v>1900000</v>
      </c>
      <c r="G16" s="21"/>
    </row>
    <row r="17" spans="1:7" ht="15" x14ac:dyDescent="0.25">
      <c r="A17" s="60" t="s">
        <v>27</v>
      </c>
      <c r="B17" s="61"/>
      <c r="C17" s="11"/>
      <c r="D17" s="15"/>
      <c r="E17" s="19"/>
      <c r="F17" s="23">
        <f>SUM(F16:F16)</f>
        <v>1900000</v>
      </c>
      <c r="G17" s="2"/>
    </row>
    <row r="18" spans="1:7" ht="15.75" x14ac:dyDescent="0.25">
      <c r="A18" s="22"/>
      <c r="B18" s="1" t="s">
        <v>28</v>
      </c>
      <c r="C18" s="11" t="s">
        <v>14</v>
      </c>
      <c r="D18" s="56"/>
      <c r="E18" s="24"/>
      <c r="F18" s="24"/>
      <c r="G18" s="2"/>
    </row>
    <row r="19" spans="1:7" ht="15.75" thickBot="1" x14ac:dyDescent="0.3">
      <c r="A19" s="28"/>
      <c r="B19" s="29" t="s">
        <v>32</v>
      </c>
      <c r="C19" s="30"/>
      <c r="D19" s="31"/>
      <c r="E19" s="32"/>
      <c r="F19" s="33">
        <f>F17*(1+(D18/100))</f>
        <v>1900000</v>
      </c>
      <c r="G19" s="34"/>
    </row>
    <row r="20" spans="1:7" ht="15.75" thickTop="1" x14ac:dyDescent="0.2">
      <c r="A20" s="35"/>
      <c r="B20" s="45" t="s">
        <v>29</v>
      </c>
      <c r="C20" s="36"/>
      <c r="D20" s="37"/>
      <c r="E20" s="38"/>
      <c r="F20" s="47">
        <f>F7+F14+F19</f>
        <v>4209166</v>
      </c>
      <c r="G20" s="39"/>
    </row>
    <row r="21" spans="1:7" ht="15.75" thickBot="1" x14ac:dyDescent="0.3">
      <c r="A21" s="40"/>
      <c r="B21" s="46" t="s">
        <v>30</v>
      </c>
      <c r="C21" s="41"/>
      <c r="D21" s="42"/>
      <c r="E21" s="43"/>
      <c r="F21" s="48">
        <f>F20*1.17</f>
        <v>4924724.22</v>
      </c>
      <c r="G21" s="44"/>
    </row>
    <row r="22" spans="1:7" ht="15" thickTop="1" x14ac:dyDescent="0.2"/>
  </sheetData>
  <mergeCells count="4">
    <mergeCell ref="A1:G1"/>
    <mergeCell ref="A5:B5"/>
    <mergeCell ref="A12:B12"/>
    <mergeCell ref="A17:B17"/>
  </mergeCells>
  <pageMargins left="0.15748031496062992" right="0.15748031496062992" top="0.74803149606299213" bottom="0.74803149606299213" header="0.31496062992125984" footer="0.31496062992125984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4</vt:i4>
      </vt:variant>
    </vt:vector>
  </HeadingPairs>
  <TitlesOfParts>
    <vt:vector size="4" baseType="lpstr">
      <vt:lpstr>נב"מ</vt:lpstr>
      <vt:lpstr>הגנה"צ</vt:lpstr>
      <vt:lpstr>שו"ט</vt:lpstr>
      <vt:lpstr>סה"כ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אורלי גבאי [Orly Gabay]</cp:lastModifiedBy>
  <cp:lastPrinted>2018-06-10T09:15:31Z</cp:lastPrinted>
  <dcterms:created xsi:type="dcterms:W3CDTF">2013-05-29T15:02:55Z</dcterms:created>
  <dcterms:modified xsi:type="dcterms:W3CDTF">2018-06-10T09:15:53Z</dcterms:modified>
</cp:coreProperties>
</file>